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ОСТРАННЫЕ ГРАЖДАНИ\ИНОСТРАННЫЕ ГРАЖДАНЕ 2026 год\ИНОСТРАННЫЕ ГРАЖДАНИ 1-й квартал\ЯНВАРЬ\КОПЛЕКСНАЯ ДИАГНОСТИКА\"/>
    </mc:Choice>
  </mc:AlternateContent>
  <bookViews>
    <workbookView xWindow="120" yWindow="90" windowWidth="19320" windowHeight="9120"/>
  </bookViews>
  <sheets>
    <sheet name="Пульмологическое  отделение 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'Пульмологическое  отделение '!$A$1:$D$23</definedName>
  </definedNames>
  <calcPr calcId="162913"/>
</workbook>
</file>

<file path=xl/calcChain.xml><?xml version="1.0" encoding="utf-8"?>
<calcChain xmlns="http://schemas.openxmlformats.org/spreadsheetml/2006/main">
  <c r="G18" i="2" l="1"/>
  <c r="F18" i="2"/>
  <c r="G17" i="2"/>
  <c r="F17" i="2"/>
  <c r="G8" i="2"/>
  <c r="G9" i="2"/>
  <c r="G10" i="2"/>
  <c r="G11" i="2"/>
  <c r="G12" i="2"/>
  <c r="G13" i="2"/>
  <c r="G14" i="2"/>
  <c r="G15" i="2"/>
  <c r="G16" i="2"/>
  <c r="G7" i="2"/>
  <c r="F7" i="2"/>
  <c r="F8" i="2"/>
  <c r="F9" i="2"/>
  <c r="F10" i="2"/>
  <c r="F11" i="2"/>
  <c r="F12" i="2"/>
  <c r="F13" i="2"/>
  <c r="F14" i="2"/>
  <c r="F15" i="2"/>
  <c r="F16" i="2"/>
  <c r="D16" i="2" l="1"/>
  <c r="C16" i="2" l="1"/>
  <c r="C14" i="2"/>
  <c r="C12" i="2"/>
  <c r="C13" i="2"/>
  <c r="C15" i="2"/>
  <c r="C11" i="2" l="1"/>
  <c r="C10" i="2"/>
  <c r="C9" i="2"/>
  <c r="C8" i="2"/>
  <c r="C17" i="2" l="1"/>
  <c r="D17" i="2" l="1"/>
</calcChain>
</file>

<file path=xl/sharedStrings.xml><?xml version="1.0" encoding="utf-8"?>
<sst xmlns="http://schemas.openxmlformats.org/spreadsheetml/2006/main" count="26" uniqueCount="26">
  <si>
    <t>УТВЕРЖДАЮ</t>
  </si>
  <si>
    <t>ПРЕЙСКУРАНТ</t>
  </si>
  <si>
    <t>№  n/n</t>
  </si>
  <si>
    <t>Наименование исследований и специалистов врачей</t>
  </si>
  <si>
    <t>Общий анализ мочи</t>
  </si>
  <si>
    <t>Биохимический анализ крови</t>
  </si>
  <si>
    <t>Начальник планово-экономического отдела</t>
  </si>
  <si>
    <t>Коагулограмма</t>
  </si>
  <si>
    <t>ЭКГ</t>
  </si>
  <si>
    <t>Консультация врача - специалиста</t>
  </si>
  <si>
    <t>Спирография +проба с бронхолитиком</t>
  </si>
  <si>
    <t>Рентгенография органов грудной клетки в 2х проекциях</t>
  </si>
  <si>
    <t>Посев мокроты на флору и чувствительность к антибиотикам</t>
  </si>
  <si>
    <t>Общий анализ крови</t>
  </si>
  <si>
    <t>И.Л.Кандрацкая</t>
  </si>
  <si>
    <t>ВСЕГО:</t>
  </si>
  <si>
    <t xml:space="preserve"> по желанию  граждан Республики Беларусь, иностранных граждан с видом на жительство и лиц без гражданства с видом на жительство,  за исключением граждан Армении, Казахстана, Кыргызстана, Молдовы, Таджикистана, Узбекистана, Украины   (стоимость услуги, руб.)</t>
  </si>
  <si>
    <t>Ведущий экономист</t>
  </si>
  <si>
    <t xml:space="preserve"> по желанию  иностранных граждан без вида на жительство и лиц без гражданства без вида на жительство, (стоимость услуги, руб.)</t>
  </si>
  <si>
    <t>Н.В.Сазонова</t>
  </si>
  <si>
    <r>
      <t xml:space="preserve">на  первичное обследование в пульмонологическом отделении, </t>
    </r>
    <r>
      <rPr>
        <sz val="12"/>
        <rFont val="Times New Roman"/>
        <family val="1"/>
        <charset val="204"/>
      </rPr>
      <t>оказываемое по желанию иностранных граждан  в Государственном учреждении здравоохранения "Полоцкая центральная городская больница"</t>
    </r>
  </si>
  <si>
    <r>
      <t>Койко-день пребывания в отделении 2</t>
    </r>
    <r>
      <rPr>
        <b/>
        <sz val="12"/>
        <rFont val="Times New Roman"/>
        <family val="1"/>
        <charset val="204"/>
      </rPr>
      <t xml:space="preserve"> койко-дня</t>
    </r>
  </si>
  <si>
    <t>Главный врач Государственного                                                                                                                                                                                                                                                                                  учреждения здравоохранения                                                                                                                                                                                                                                                                                               "Полоцкая центральная городская больница"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 П.В.Боровик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       "                         2026 года</t>
  </si>
  <si>
    <t>с 20.01.2026г.</t>
  </si>
  <si>
    <t>росс.руб</t>
  </si>
  <si>
    <t>долл.США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</si>
</sst>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28">
    <xf numFmtId="0" fontId="0" fillId="0" borderId="0" xfId="0"/>
    <xf numFmtId="0" fontId="2" fillId="0" borderId="0" xfId="0" applyFont="1" applyFill="1" applyAlignment="1"/>
    <xf numFmtId="0" fontId="2" fillId="0" borderId="0" xfId="0" applyFont="1" applyFill="1"/>
    <xf numFmtId="2" fontId="4" fillId="0" borderId="1" xfId="1" applyNumberFormat="1" applyFont="1" applyFill="1" applyBorder="1" applyAlignment="1">
      <alignment horizontal="center" vertic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/>
    <xf numFmtId="49" fontId="4" fillId="0" borderId="0" xfId="0" applyNumberFormat="1" applyFont="1" applyFill="1"/>
    <xf numFmtId="0" fontId="4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/>
    <xf numFmtId="4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wrapText="1"/>
    </xf>
    <xf numFmtId="2" fontId="4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/>
    <xf numFmtId="2" fontId="3" fillId="0" borderId="1" xfId="0" applyNumberFormat="1" applyFont="1" applyFill="1" applyBorder="1" applyAlignment="1">
      <alignment horizontal="center"/>
    </xf>
    <xf numFmtId="2" fontId="3" fillId="0" borderId="1" xfId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/>
    <xf numFmtId="165" fontId="3" fillId="0" borderId="0" xfId="0" applyNumberFormat="1" applyFont="1" applyFill="1" applyAlignment="1">
      <alignment vertical="top" wrapText="1"/>
    </xf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2" fontId="4" fillId="0" borderId="0" xfId="0" applyNumberFormat="1" applyFont="1" applyFill="1"/>
  </cellXfs>
  <cellStyles count="3">
    <cellStyle name="Обычный" xfId="0" builtinId="0"/>
    <cellStyle name="Обычный_Расчеты" xfId="2"/>
    <cellStyle name="Финансовый" xfId="1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3%20&#1075;&#1086;&#1076;/&#1048;&#1053;&#1054;&#1057;&#1058;&#1056;&#1040;&#1053;&#1053;&#1067;&#1045;%20&#1043;&#1056;&#1040;&#1046;&#1044;&#1040;&#1053;&#1048;%202-&#1081;%20&#1082;&#1074;&#1072;&#1088;&#1090;&#1072;&#1083;/&#1050;&#1054;&#1055;&#1051;&#1045;&#1050;&#1057;&#1053;&#1040;&#1071;%20&#1044;&#1048;&#1040;&#1043;&#1053;&#1054;&#1057;&#1058;&#1048;&#1050;&#1040;/&#1050;&#1086;&#1084;&#1087;&#1083;&#1077;&#1082;&#1089;%20&#1086;&#1073;&#1089;&#1083;&#1077;&#1076;&#1086;&#1074;&#1072;&#1085;&#1080;&#1103;%20&#1074;%20&#1085;&#1077;&#1074;&#1088;&#1086;&#1083;&#1086;&#1075;&#1080;&#1095;&#1077;&#1089;&#1082;&#1086;&#1084;%20&#1086;&#1090;&#1076;&#1077;&#1083;&#1077;&#1085;&#1080;&#1080;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57;&#1055;&#1048;&#1056;&#1054;&#1052;&#1045;&#1058;&#1056;&#1048;&#1071;/&#1057;&#1087;&#1080;&#1088;&#1086;&#1084;&#1077;&#1090;&#1088;&#1080;&#1103;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8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59;&#1047;&#1048;%20&#1080;&#1089;&#1089;&#1083;&#1077;&#1076;&#1086;&#1074;&#1072;&#1085;&#1080;&#1103;/&#1055;&#1088;&#1077;&#1081;&#1089;&#1082;&#1091;&#1088;&#1072;&#1085;&#1090;&#1099;%20&#1059;&#1047;&#104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41;&#1040;&#1050;%20&#1083;&#1072;&#1073;&#1086;&#1088;&#1072;&#1090;&#1086;&#1088;&#1080;&#1103;/&#1055;&#1088;&#1077;&#1081;&#1089;&#1082;&#1091;&#1088;&#1072;&#1085;&#1090;&#1099;%20&#1087;&#1086;%20&#1073;&#1072;&#1082;%20&#1083;&#1072;&#1073;&#1086;&#1088;&#1072;&#1090;&#1086;&#1088;&#1080;&#108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1;&#1048;&#1056;&#1059;&#1056;&#1043;&#1048;&#1063;&#1045;&#1057;&#1050;&#1048;&#1045;%20&#1052;&#1040;&#1053;&#1048;&#1055;&#1059;&#1051;&#1071;&#1062;&#1048;&#1048;/&#1055;&#1088;&#1077;&#1073;&#1099;&#1074;&#1072;&#1085;&#1080;&#1103;%20&#1074;%20&#1089;&#1090;&#1072;&#1094;&#1080;&#1086;&#1085;&#1072;&#1088;&#1077;/&#1055;&#1088;&#1077;&#1073;&#1099;&#1074;&#1072;&#1085;&#1080;&#1077;%20%20&#1074;%20&#1089;&#1090;&#1072;&#1094;&#1080;&#1086;&#1085;&#1072;&#1088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врологическое отделение "/>
    </sheetNames>
    <sheetDataSet>
      <sheetData sheetId="0">
        <row r="14">
          <cell r="D14">
            <v>16.180445056539973</v>
          </cell>
        </row>
        <row r="15">
          <cell r="C15">
            <v>6.77</v>
          </cell>
        </row>
        <row r="16">
          <cell r="C16">
            <v>3.7890000000000001</v>
          </cell>
        </row>
        <row r="17">
          <cell r="C17">
            <v>10.6492</v>
          </cell>
        </row>
        <row r="19">
          <cell r="C19">
            <v>5.9436999999999998</v>
          </cell>
        </row>
        <row r="22">
          <cell r="C22">
            <v>3.3600000000000003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-ция 1"/>
      <sheetName val="Заработная плата"/>
      <sheetName val="Зар.пл.за мин. "/>
      <sheetName val="Доп.зар.пл."/>
      <sheetName val="Расч.аморт."/>
      <sheetName val="амортизация за 1мин."/>
      <sheetName val="Медикаменты"/>
      <sheetName val="Прейскурант"/>
      <sheetName val="ВРАЧИ"/>
      <sheetName val="СРЕД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5">
          <cell r="D15">
            <v>3.6120000000000001</v>
          </cell>
        </row>
        <row r="16">
          <cell r="D16">
            <v>3.0765000000000002</v>
          </cell>
        </row>
      </sheetData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 цветное "/>
      <sheetName val="УЗИ чёрно-белое"/>
      <sheetName val="УЗИ ГП"/>
      <sheetName val="ЭКГ на дому"/>
      <sheetName val="Рентген общий"/>
    </sheetNames>
    <sheetDataSet>
      <sheetData sheetId="0">
        <row r="63">
          <cell r="F63">
            <v>15.537305</v>
          </cell>
        </row>
      </sheetData>
      <sheetData sheetId="1">
        <row r="169">
          <cell r="F169">
            <v>3.4412400000000005</v>
          </cell>
        </row>
      </sheetData>
      <sheetData sheetId="2"/>
      <sheetData sheetId="3"/>
      <sheetData sheetId="4">
        <row r="20">
          <cell r="F20">
            <v>11.94525</v>
          </cell>
        </row>
        <row r="27">
          <cell r="F27">
            <v>13.284745000000001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П за 1 мин."/>
      <sheetName val="з.пл."/>
      <sheetName val="Кал-ция Бак.лаб. 2014"/>
      <sheetName val="Расчёт медикаментов"/>
      <sheetName val="Прейскурант общий"/>
      <sheetName val="Мокрота"/>
      <sheetName val="Моча"/>
      <sheetName val="Раны"/>
      <sheetName val="Половые органы"/>
      <sheetName val="Носоглотки и носа"/>
      <sheetName val="Глаз"/>
      <sheetName val="Стафилакок"/>
      <sheetName val="Дезентерия и сальманиоз"/>
      <sheetName val="Блок кровь"/>
      <sheetName val="УП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9">
          <cell r="E29">
            <v>23.401656000000003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16">
          <cell r="C16">
            <v>15.067500000000001</v>
          </cell>
        </row>
        <row r="19">
          <cell r="C19">
            <v>15.498000000000001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view="pageBreakPreview" topLeftCell="A2" zoomScaleSheetLayoutView="100" workbookViewId="0">
      <selection activeCell="F5" sqref="F5:G6"/>
    </sheetView>
  </sheetViews>
  <sheetFormatPr defaultRowHeight="15.75" x14ac:dyDescent="0.25"/>
  <cols>
    <col min="1" max="1" width="9.140625" style="7"/>
    <col min="2" max="2" width="50.5703125" style="7" customWidth="1"/>
    <col min="3" max="3" width="36.140625" style="7" hidden="1" customWidth="1"/>
    <col min="4" max="4" width="46" style="7" customWidth="1"/>
    <col min="5" max="16384" width="9.140625" style="7"/>
  </cols>
  <sheetData>
    <row r="1" spans="1:7" s="2" customFormat="1" x14ac:dyDescent="0.25">
      <c r="A1" s="1"/>
      <c r="B1" s="1"/>
      <c r="D1" s="19" t="s">
        <v>0</v>
      </c>
      <c r="E1" s="1"/>
      <c r="F1" s="1"/>
      <c r="G1" s="1"/>
    </row>
    <row r="2" spans="1:7" s="2" customFormat="1" ht="94.5" x14ac:dyDescent="0.25">
      <c r="A2" s="1"/>
      <c r="B2" s="1"/>
      <c r="D2" s="20" t="s">
        <v>22</v>
      </c>
      <c r="E2" s="1"/>
      <c r="F2" s="1"/>
      <c r="G2" s="1"/>
    </row>
    <row r="3" spans="1:7" x14ac:dyDescent="0.25">
      <c r="A3" s="21" t="s">
        <v>1</v>
      </c>
      <c r="B3" s="21"/>
      <c r="C3" s="21"/>
      <c r="D3" s="21"/>
    </row>
    <row r="4" spans="1:7" ht="35.25" customHeight="1" x14ac:dyDescent="0.25">
      <c r="A4" s="22" t="s">
        <v>20</v>
      </c>
      <c r="B4" s="23"/>
      <c r="C4" s="23"/>
      <c r="D4" s="23"/>
    </row>
    <row r="5" spans="1:7" x14ac:dyDescent="0.25">
      <c r="A5" s="24" t="s">
        <v>23</v>
      </c>
      <c r="B5" s="24"/>
      <c r="C5" s="24"/>
      <c r="D5" s="24"/>
      <c r="F5" s="25">
        <v>3.7999999999999999E-2</v>
      </c>
      <c r="G5" s="25">
        <v>2.8988</v>
      </c>
    </row>
    <row r="6" spans="1:7" ht="98.25" customHeight="1" x14ac:dyDescent="0.25">
      <c r="A6" s="8" t="s">
        <v>2</v>
      </c>
      <c r="B6" s="9" t="s">
        <v>3</v>
      </c>
      <c r="C6" s="10" t="s">
        <v>16</v>
      </c>
      <c r="D6" s="10" t="s">
        <v>18</v>
      </c>
      <c r="F6" s="26" t="s">
        <v>24</v>
      </c>
      <c r="G6" s="26" t="s">
        <v>25</v>
      </c>
    </row>
    <row r="7" spans="1:7" x14ac:dyDescent="0.25">
      <c r="A7" s="11">
        <v>1</v>
      </c>
      <c r="B7" s="12" t="s">
        <v>9</v>
      </c>
      <c r="C7" s="3">
        <v>8.44</v>
      </c>
      <c r="D7" s="3">
        <v>43.9</v>
      </c>
      <c r="F7" s="27">
        <f>D7/$F$5</f>
        <v>1155.2631578947369</v>
      </c>
      <c r="G7" s="27">
        <f>D7/$G$5</f>
        <v>15.144197599006485</v>
      </c>
    </row>
    <row r="8" spans="1:7" x14ac:dyDescent="0.25">
      <c r="A8" s="11">
        <v>2</v>
      </c>
      <c r="B8" s="12" t="s">
        <v>13</v>
      </c>
      <c r="C8" s="3">
        <f>'[1]Неврологическое отделение '!$C$15</f>
        <v>6.77</v>
      </c>
      <c r="D8" s="3">
        <v>19.39</v>
      </c>
      <c r="F8" s="27">
        <f t="shared" ref="F8:F16" si="0">D8/$F$5</f>
        <v>510.26315789473688</v>
      </c>
      <c r="G8" s="27">
        <f t="shared" ref="G8:G16" si="1">D8/$G$5</f>
        <v>6.688974748171657</v>
      </c>
    </row>
    <row r="9" spans="1:7" x14ac:dyDescent="0.25">
      <c r="A9" s="11">
        <v>3</v>
      </c>
      <c r="B9" s="12" t="s">
        <v>4</v>
      </c>
      <c r="C9" s="3">
        <f>'[1]Неврологическое отделение '!$C$16</f>
        <v>3.7890000000000001</v>
      </c>
      <c r="D9" s="3">
        <v>5.09</v>
      </c>
      <c r="F9" s="27">
        <f t="shared" si="0"/>
        <v>133.94736842105263</v>
      </c>
      <c r="G9" s="27">
        <f t="shared" si="1"/>
        <v>1.7558989926866289</v>
      </c>
    </row>
    <row r="10" spans="1:7" x14ac:dyDescent="0.25">
      <c r="A10" s="11">
        <v>4</v>
      </c>
      <c r="B10" s="12" t="s">
        <v>5</v>
      </c>
      <c r="C10" s="3">
        <f>'[1]Неврологическое отделение '!$C$17</f>
        <v>10.6492</v>
      </c>
      <c r="D10" s="3">
        <v>37.64</v>
      </c>
      <c r="F10" s="27">
        <f t="shared" si="0"/>
        <v>990.52631578947376</v>
      </c>
      <c r="G10" s="27">
        <f t="shared" si="1"/>
        <v>12.984683317234717</v>
      </c>
    </row>
    <row r="11" spans="1:7" x14ac:dyDescent="0.25">
      <c r="A11" s="11">
        <v>5</v>
      </c>
      <c r="B11" s="12" t="s">
        <v>7</v>
      </c>
      <c r="C11" s="13">
        <f>'[1]Неврологическое отделение '!$C$19</f>
        <v>5.9436999999999998</v>
      </c>
      <c r="D11" s="3">
        <v>13.34</v>
      </c>
      <c r="F11" s="27">
        <f t="shared" si="0"/>
        <v>351.0526315789474</v>
      </c>
      <c r="G11" s="27">
        <f t="shared" si="1"/>
        <v>4.6019042362356837</v>
      </c>
    </row>
    <row r="12" spans="1:7" x14ac:dyDescent="0.25">
      <c r="A12" s="11">
        <v>6</v>
      </c>
      <c r="B12" s="14" t="s">
        <v>10</v>
      </c>
      <c r="C12" s="3">
        <f>[2]Прейскурант!$D$15+[2]Прейскурант!$D$16</f>
        <v>6.6885000000000003</v>
      </c>
      <c r="D12" s="3">
        <v>28.14</v>
      </c>
      <c r="F12" s="27">
        <f t="shared" si="0"/>
        <v>740.52631578947376</v>
      </c>
      <c r="G12" s="27">
        <f t="shared" si="1"/>
        <v>9.7074651579964115</v>
      </c>
    </row>
    <row r="13" spans="1:7" ht="31.5" x14ac:dyDescent="0.25">
      <c r="A13" s="11">
        <v>7</v>
      </c>
      <c r="B13" s="14" t="s">
        <v>11</v>
      </c>
      <c r="C13" s="3">
        <f>'[3]Рентген общий'!$F$27</f>
        <v>13.284745000000001</v>
      </c>
      <c r="D13" s="3">
        <v>30.65</v>
      </c>
      <c r="F13" s="27">
        <f t="shared" si="0"/>
        <v>806.57894736842104</v>
      </c>
      <c r="G13" s="27">
        <f t="shared" si="1"/>
        <v>10.573340692700427</v>
      </c>
    </row>
    <row r="14" spans="1:7" ht="31.5" x14ac:dyDescent="0.25">
      <c r="A14" s="11">
        <v>8</v>
      </c>
      <c r="B14" s="14" t="s">
        <v>12</v>
      </c>
      <c r="C14" s="3">
        <f>[4]Мокрота!$E$29</f>
        <v>23.401656000000003</v>
      </c>
      <c r="D14" s="3">
        <v>29.15</v>
      </c>
      <c r="F14" s="27">
        <f t="shared" si="0"/>
        <v>767.10526315789468</v>
      </c>
      <c r="G14" s="27">
        <f t="shared" si="1"/>
        <v>10.055885193873326</v>
      </c>
    </row>
    <row r="15" spans="1:7" x14ac:dyDescent="0.25">
      <c r="A15" s="11">
        <v>9</v>
      </c>
      <c r="B15" s="12" t="s">
        <v>8</v>
      </c>
      <c r="C15" s="15">
        <f>'[1]Неврологическое отделение '!$C$22</f>
        <v>3.3600000000000003</v>
      </c>
      <c r="D15" s="3">
        <v>24.6</v>
      </c>
      <c r="F15" s="27">
        <f t="shared" si="0"/>
        <v>647.36842105263167</v>
      </c>
      <c r="G15" s="27">
        <f t="shared" si="1"/>
        <v>8.4862701807644552</v>
      </c>
    </row>
    <row r="16" spans="1:7" x14ac:dyDescent="0.25">
      <c r="A16" s="11">
        <v>10</v>
      </c>
      <c r="B16" s="12" t="s">
        <v>21</v>
      </c>
      <c r="C16" s="15">
        <f>[5]Прейскурант!$C$19</f>
        <v>15.498000000000001</v>
      </c>
      <c r="D16" s="3">
        <f>68.45*2</f>
        <v>136.9</v>
      </c>
      <c r="F16" s="27">
        <f t="shared" si="0"/>
        <v>3602.6315789473688</v>
      </c>
      <c r="G16" s="27">
        <f t="shared" si="1"/>
        <v>47.226438526286742</v>
      </c>
    </row>
    <row r="17" spans="1:7" x14ac:dyDescent="0.25">
      <c r="A17" s="11"/>
      <c r="B17" s="16" t="s">
        <v>15</v>
      </c>
      <c r="C17" s="17">
        <f>SUM(C7:C16)</f>
        <v>97.824801000000008</v>
      </c>
      <c r="D17" s="18">
        <f>SUM(D7:D16)</f>
        <v>368.8</v>
      </c>
      <c r="F17" s="27">
        <f>SUM(F7:F16)</f>
        <v>9705.2631578947385</v>
      </c>
      <c r="G17" s="27">
        <f>SUM(G7:G16)</f>
        <v>127.22505864495652</v>
      </c>
    </row>
    <row r="18" spans="1:7" x14ac:dyDescent="0.25">
      <c r="A18" s="6"/>
      <c r="B18" s="6"/>
      <c r="C18" s="6"/>
      <c r="D18" s="6"/>
      <c r="F18" s="27">
        <f>D17/F5</f>
        <v>9705.2631578947367</v>
      </c>
      <c r="G18" s="27">
        <f>D17/G5</f>
        <v>127.22505864495653</v>
      </c>
    </row>
    <row r="19" spans="1:7" x14ac:dyDescent="0.25">
      <c r="A19" s="4"/>
      <c r="B19" s="5"/>
      <c r="C19" s="5"/>
      <c r="D19" s="5"/>
      <c r="E19" s="5"/>
    </row>
    <row r="20" spans="1:7" x14ac:dyDescent="0.25">
      <c r="A20" s="6"/>
      <c r="B20" s="6"/>
      <c r="C20" s="6"/>
      <c r="D20" s="6"/>
    </row>
    <row r="21" spans="1:7" x14ac:dyDescent="0.25">
      <c r="A21" s="6" t="s">
        <v>6</v>
      </c>
      <c r="C21" s="6"/>
      <c r="D21" s="6" t="s">
        <v>14</v>
      </c>
    </row>
    <row r="22" spans="1:7" x14ac:dyDescent="0.25">
      <c r="A22" s="6"/>
      <c r="C22" s="6"/>
      <c r="D22" s="6"/>
    </row>
    <row r="23" spans="1:7" x14ac:dyDescent="0.25">
      <c r="A23" s="6" t="s">
        <v>17</v>
      </c>
      <c r="C23" s="6"/>
      <c r="D23" s="6" t="s">
        <v>19</v>
      </c>
    </row>
    <row r="24" spans="1:7" x14ac:dyDescent="0.25">
      <c r="A24" s="6"/>
      <c r="B24" s="6"/>
      <c r="C24" s="6"/>
      <c r="D24" s="6"/>
    </row>
  </sheetData>
  <mergeCells count="3">
    <mergeCell ref="A3:D3"/>
    <mergeCell ref="A4:D4"/>
    <mergeCell ref="A5:D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Пульмологическое  отделение </vt:lpstr>
      <vt:lpstr>'Пульмологическое  отделение '!Область_печати</vt:lpstr>
    </vt:vector>
  </TitlesOfParts>
  <Company>Speed_XP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Speed_XP</dc:creator>
  <cp:lastModifiedBy>DELL</cp:lastModifiedBy>
  <cp:lastPrinted>2026-01-19T06:47:42Z</cp:lastPrinted>
  <dcterms:created xsi:type="dcterms:W3CDTF">2015-10-30T13:14:56Z</dcterms:created>
  <dcterms:modified xsi:type="dcterms:W3CDTF">2026-02-03T08:38:33Z</dcterms:modified>
</cp:coreProperties>
</file>